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8130" activeTab="0"/>
  </bookViews>
  <sheets>
    <sheet name="по новой ф. рус" sheetId="1" r:id="rId1"/>
    <sheet name="Лист1" sheetId="2" state="hidden" r:id="rId2"/>
    <sheet name="Лист2" sheetId="3" state="hidden" r:id="rId3"/>
  </sheets>
  <definedNames>
    <definedName name="_xlnm.Print_Titles" localSheetId="0">'по новой ф. рус'!$9:$12</definedName>
    <definedName name="_xlnm.Print_Area" localSheetId="0">'по новой ф. рус'!$A$1:$Z$52</definedName>
  </definedNames>
  <calcPr fullCalcOnLoad="1"/>
</workbook>
</file>

<file path=xl/sharedStrings.xml><?xml version="1.0" encoding="utf-8"?>
<sst xmlns="http://schemas.openxmlformats.org/spreadsheetml/2006/main" count="215" uniqueCount="156">
  <si>
    <t>Итого:</t>
  </si>
  <si>
    <t>Установка систем теплового учета (СТУ) на тепловых ухлах многоквартирных жилых домов-400 комп. (см. Приложение №1 к 1-му году реализации)</t>
  </si>
  <si>
    <t>18.07.2013г.</t>
  </si>
  <si>
    <t>24.07.2013г.</t>
  </si>
  <si>
    <t>30.07.2013г.</t>
  </si>
  <si>
    <t>14.08.2013г.</t>
  </si>
  <si>
    <t>сумма без НДС</t>
  </si>
  <si>
    <t>Установка УСПД на жилых домах-300 комп. (см. Приложение №2 к 1-му году реализации)</t>
  </si>
  <si>
    <t>26.07.2013г.</t>
  </si>
  <si>
    <t>29.07.2013г.</t>
  </si>
  <si>
    <t>05.08.2013г.</t>
  </si>
  <si>
    <t>06.08.2013г.</t>
  </si>
  <si>
    <t>12.08.2013г.</t>
  </si>
  <si>
    <t>19.08.2013г.</t>
  </si>
  <si>
    <t>21.08.2013г.</t>
  </si>
  <si>
    <t>27.08.2013г.</t>
  </si>
  <si>
    <t>29.08.2013г.</t>
  </si>
  <si>
    <t>Всего с монтажом на 1.09.2013г.</t>
  </si>
  <si>
    <t>02.09.2013г.</t>
  </si>
  <si>
    <t>03.09.2013г.</t>
  </si>
  <si>
    <t>15.08.2013г.</t>
  </si>
  <si>
    <t>06.09.2013г.</t>
  </si>
  <si>
    <t>13.09.2013г.</t>
  </si>
  <si>
    <t>22.07.2013г.</t>
  </si>
  <si>
    <t>Всего с монтажом на 13.09.2013г.</t>
  </si>
  <si>
    <t>Комплекс поверочный для тепловычислителей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</si>
  <si>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</si>
  <si>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</si>
  <si>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</si>
  <si>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</si>
  <si>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</si>
  <si>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</si>
  <si>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</si>
  <si>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</si>
  <si>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</si>
  <si>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</si>
  <si>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</si>
  <si>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</si>
  <si>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</si>
  <si>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</si>
  <si>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</si>
  <si>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</si>
  <si>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</si>
  <si>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№ п/п</t>
  </si>
  <si>
    <t>Факт</t>
  </si>
  <si>
    <t>Металлический контейнер - 3 ед.</t>
  </si>
  <si>
    <t>Информация о плановых и фактических объемах предоставления регулируемых услуг (товаров, работ)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</si>
  <si>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</si>
  <si>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</si>
  <si>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</si>
  <si>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</si>
  <si>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</si>
  <si>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</si>
  <si>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</t>
  </si>
  <si>
    <t>Снижение аварийности,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</si>
  <si>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</si>
  <si>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</si>
  <si>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</si>
  <si>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</si>
  <si>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</si>
  <si>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</si>
  <si>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отклонение</t>
  </si>
  <si>
    <t>причины отклонения</t>
  </si>
  <si>
    <t>Прибыль</t>
  </si>
  <si>
    <t>факт прошлого года</t>
  </si>
  <si>
    <t>факт текущего года</t>
  </si>
  <si>
    <t>по годам реализации в зависимости от утвержденной инвестиционной программы (проекта)</t>
  </si>
  <si>
    <t>план</t>
  </si>
  <si>
    <t>факт</t>
  </si>
  <si>
    <t>ед.</t>
  </si>
  <si>
    <t>Экономия по результатам проведенных государственных закупок</t>
  </si>
  <si>
    <t>декабрь 2014г.</t>
  </si>
  <si>
    <t>нет аварий</t>
  </si>
  <si>
    <t>Заместитель председателя правления по экономике и финансам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</si>
  <si>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</si>
  <si>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Отчет о прибылях и убытках</t>
  </si>
  <si>
    <t>доп. объем</t>
  </si>
  <si>
    <t>АС-машина - 1 ед.</t>
  </si>
  <si>
    <t>Самосвал - 1 ед.</t>
  </si>
  <si>
    <t>Тягач-полуприцеп + п/п 12 м. - 1 ед.</t>
  </si>
  <si>
    <t>Водоотливной насос 120 м3/ч - 3 ед.</t>
  </si>
  <si>
    <t>Водоотливной насос  60 м3/ч - 1 ед.</t>
  </si>
  <si>
    <t>Колесный трактор с бульдозерным отвалом и сварочным генератором  и  навесным оборудованиме - 4 ед.</t>
  </si>
  <si>
    <t>Автоманипулятор - 2 ед.</t>
  </si>
  <si>
    <t>Фронтальный погрузчик - 1 ед.</t>
  </si>
  <si>
    <t>Автомастерская АРТКМ - 1 ед.</t>
  </si>
  <si>
    <t>6.10</t>
  </si>
  <si>
    <t>6.11</t>
  </si>
  <si>
    <t>6.12</t>
  </si>
  <si>
    <t>6.13</t>
  </si>
  <si>
    <t>Автокран - 1 ед.</t>
  </si>
  <si>
    <t>Автомобиль грузопассажирский (специализированная аварийная автомашина для тепловых сетей) - 2 ед.</t>
  </si>
  <si>
    <t xml:space="preserve">Самосвал, 8-9 т – 1 ед. </t>
  </si>
  <si>
    <t xml:space="preserve">Вилочный погрузчик </t>
  </si>
  <si>
    <t>Кондиционер с установкой - 5 шт.</t>
  </si>
  <si>
    <t>Кресло офисное - 10 шт.</t>
  </si>
  <si>
    <t>Сейф - 1ед.</t>
  </si>
  <si>
    <t>Шкаф для хранения реактивов, шкаф для хранения прекурсоров с воздуховодом -2 ед.</t>
  </si>
  <si>
    <t>Пылесос промышленный - 1 ед.</t>
  </si>
  <si>
    <t>Стеллаж узкий для документов - 14 комп.</t>
  </si>
  <si>
    <t>Шкаф для одежды двухстворчатый - 5 комп.</t>
  </si>
  <si>
    <t>Стол рабочий в комплекте - 12 комп.</t>
  </si>
  <si>
    <t>Шкаф для проектов - 2 ед.</t>
  </si>
  <si>
    <t>июль-сентябрь 2015г.</t>
  </si>
  <si>
    <t>апрель-май 2015г.</t>
  </si>
  <si>
    <t>июнь 2015г.</t>
  </si>
  <si>
    <t>октябрь-ноябрь 2015г.</t>
  </si>
  <si>
    <t>август 2015г.</t>
  </si>
  <si>
    <t>декабрь 2015г.</t>
  </si>
  <si>
    <t>апрель 2015г.</t>
  </si>
  <si>
    <t>июль-август 2015г.</t>
  </si>
  <si>
    <t>февраль-апрель 2015г.</t>
  </si>
  <si>
    <t>март-апрель 2015г.</t>
  </si>
  <si>
    <t>ноябрь-декабрь 2015г.</t>
  </si>
  <si>
    <t>май 2015г.</t>
  </si>
  <si>
    <t>июнь-июль 2015г</t>
  </si>
  <si>
    <t>декабрь 2014г-январь</t>
  </si>
  <si>
    <t>март 2015г.</t>
  </si>
  <si>
    <t>Приобретен в связи с производственной необходимостью</t>
  </si>
  <si>
    <t>Омарова А.Б.</t>
  </si>
  <si>
    <t xml:space="preserve">Всего </t>
  </si>
  <si>
    <t>«Тепломагистраль в левобережную часть г. Астаны, 4 ввод» 1 очередь»</t>
  </si>
  <si>
    <t>«Тепломагистраль в левобережную часть г. Астаны, 4 ввод. 2-я очередь. Участок трассы от ул. Кабанбай батыра до ул. 39»</t>
  </si>
  <si>
    <t>«Тепломагистраль в левобережную часть г. Астаны. 5 ввод. Участок от  ул. 23 по пр. Туран с НС 14, от НС 14 по пр. Кабанбай батыра до ул. 23»</t>
  </si>
  <si>
    <t>«Строительство объектов теплоснабжения в г. Астане (строительство распределительных сетей района южнее улицы №19 на левом берегу от 3 ввода)» Корректировка»</t>
  </si>
  <si>
    <t>«Тепломагистраль в левобережную часть г. Астаны, 4 ввод (2 очередь. Участок теплотрассы от р. Ишим до ул. 39»</t>
  </si>
  <si>
    <t>«Тепломагистраль в левобережную часть г. Астаны. 5 ввод. Участок трассы от ул. Тлендиева до ул. Сыганак»</t>
  </si>
  <si>
    <t>Отклонение сложилось, в связи с корректировкой проектно-сметной документации и переноса строительных работ на 2017 год</t>
  </si>
  <si>
    <t>-</t>
  </si>
  <si>
    <t xml:space="preserve">Уменьшение произошло за счет корректировки проектно-сметной документации </t>
  </si>
  <si>
    <t>5</t>
  </si>
  <si>
    <t>6</t>
  </si>
  <si>
    <t>Уменьшение произошло за счет корректировки проектно-сметной документации и переноса строительно-монтажных работ на 2017 год.</t>
  </si>
  <si>
    <t>Оценка повышения качества и надежности предоставляемых регулируемых  услуг (товаров, работ)</t>
  </si>
  <si>
    <t>Сумма инвестиционной программы (проекта), тыс. тенге</t>
  </si>
  <si>
    <t>собственные средства, тыс. тенге</t>
  </si>
  <si>
    <t>Амортиза-ция</t>
  </si>
  <si>
    <t>тыс. тенге без НДС</t>
  </si>
  <si>
    <t>с 01.01.2016г. по 31.12.2016г.</t>
  </si>
  <si>
    <t xml:space="preserve">Исп.   </t>
  </si>
  <si>
    <t xml:space="preserve">Информация об исполнении инвестиционной программы АО "Астана-Теплотранзит" за 2016 год "Строительство объектов теплоснабжения по программе "Нұрлы жол""       
</t>
  </si>
  <si>
    <t>Вид деятельности: передача и распределение тепловой энергии</t>
  </si>
  <si>
    <t>Объем предоставляемых регулируемых услуг (товаров, работ)</t>
  </si>
  <si>
    <t>тыс. Гкал</t>
  </si>
  <si>
    <t>м.п. трассы</t>
  </si>
  <si>
    <t>Планируемый прирост тепловых нагрузок после ввода в эксплуатацию объектов теплоснабжения 4, 5 ввода и полной их загрузки приблизительно составит 720 Гкал/ч</t>
  </si>
  <si>
    <t xml:space="preserve">Председатель правления </t>
  </si>
  <si>
    <t>Курисько В.В.</t>
  </si>
  <si>
    <t>Согласно отчету о прибылях и убытках по форме, утвержденной приказом министра финансов Республики Казахстан от 27.02.2015г. №143, прибыль до налогообложения составила 396 802 тыс. тенге</t>
  </si>
  <si>
    <t>Регулируемый вид деятельности - передача и распределение тепловой энергии, г.Астана</t>
  </si>
  <si>
    <t>Приложение 3</t>
  </si>
  <si>
    <t>к Правилам утверждения инвестиционных программ (проектов) субъекта</t>
  </si>
  <si>
    <t>естественной монополии, их корректировки, а также проведения анализа</t>
  </si>
  <si>
    <t>информация об их исполнении</t>
  </si>
  <si>
    <t xml:space="preserve">           форма</t>
  </si>
  <si>
    <t>Жулгутинов Р.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</si>
</sst>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0.0"/>
    <numFmt numFmtId="182" formatCode="#,##0.0"/>
    <numFmt numFmtId="183" formatCode="#,##0.000"/>
    <numFmt numFmtId="184" formatCode="#,##0_т_г_."/>
    <numFmt numFmtId="185" formatCode="#,##0.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4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14" fontId="47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horizontal="left" vertical="center" wrapText="1" readingOrder="1"/>
    </xf>
    <xf numFmtId="0" fontId="52" fillId="0" borderId="10" xfId="0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 readingOrder="1"/>
    </xf>
    <xf numFmtId="3" fontId="4" fillId="33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Font="1" applyBorder="1" applyAlignment="1">
      <alignment horizontal="center" wrapText="1"/>
    </xf>
    <xf numFmtId="49" fontId="51" fillId="33" borderId="10" xfId="0" applyNumberFormat="1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Font="1" applyFill="1" applyBorder="1" applyAlignment="1">
      <alignment horizontal="left" vertical="center" wrapText="1" readingOrder="1"/>
    </xf>
    <xf numFmtId="0" fontId="5" fillId="33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wrapText="1"/>
    </xf>
    <xf numFmtId="3" fontId="51" fillId="33" borderId="10" xfId="0" applyNumberFormat="1" applyFont="1" applyFill="1" applyBorder="1" applyAlignment="1">
      <alignment horizontal="center" vertical="center" wrapText="1" readingOrder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 readingOrder="1"/>
    </xf>
    <xf numFmtId="3" fontId="49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82" fontId="49" fillId="0" borderId="10" xfId="0" applyNumberFormat="1" applyFont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81" fontId="51" fillId="33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9" fontId="51" fillId="33" borderId="13" xfId="0" applyNumberFormat="1" applyFont="1" applyFill="1" applyBorder="1" applyAlignment="1">
      <alignment horizontal="center" vertical="center" wrapText="1" readingOrder="1"/>
    </xf>
    <xf numFmtId="49" fontId="51" fillId="33" borderId="14" xfId="0" applyNumberFormat="1" applyFont="1" applyFill="1" applyBorder="1" applyAlignment="1">
      <alignment horizontal="center" vertical="center" wrapText="1" readingOrder="1"/>
    </xf>
    <xf numFmtId="49" fontId="51" fillId="33" borderId="15" xfId="0" applyNumberFormat="1" applyFont="1" applyFill="1" applyBorder="1" applyAlignment="1">
      <alignment horizontal="center" vertical="center" wrapText="1" readingOrder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3" fontId="49" fillId="33" borderId="13" xfId="0" applyNumberFormat="1" applyFont="1" applyFill="1" applyBorder="1" applyAlignment="1">
      <alignment horizontal="center" vertical="center" wrapText="1"/>
    </xf>
    <xf numFmtId="3" fontId="49" fillId="33" borderId="14" xfId="0" applyNumberFormat="1" applyFont="1" applyFill="1" applyBorder="1" applyAlignment="1">
      <alignment horizontal="center" vertical="center" wrapText="1"/>
    </xf>
    <xf numFmtId="3" fontId="49" fillId="33" borderId="15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="50" zoomScaleNormal="60" zoomScaleSheetLayoutView="50" zoomScalePageLayoutView="0" workbookViewId="0" topLeftCell="A16">
      <selection activeCell="C52" sqref="C52"/>
    </sheetView>
  </sheetViews>
  <sheetFormatPr defaultColWidth="10.8515625" defaultRowHeight="59.25" customHeight="1"/>
  <cols>
    <col min="1" max="1" width="6.140625" style="16" customWidth="1"/>
    <col min="2" max="2" width="16.57421875" style="16" customWidth="1"/>
    <col min="3" max="3" width="28.7109375" style="16" customWidth="1"/>
    <col min="4" max="4" width="10.28125" style="16" customWidth="1"/>
    <col min="5" max="5" width="8.7109375" style="16" customWidth="1"/>
    <col min="6" max="6" width="9.140625" style="16" customWidth="1"/>
    <col min="7" max="7" width="14.8515625" style="16" customWidth="1"/>
    <col min="8" max="8" width="14.140625" style="16" customWidth="1"/>
    <col min="9" max="9" width="12.28125" style="16" bestFit="1" customWidth="1"/>
    <col min="10" max="10" width="11.28125" style="16" bestFit="1" customWidth="1"/>
    <col min="11" max="11" width="12.140625" style="16" customWidth="1"/>
    <col min="12" max="12" width="25.7109375" style="16" customWidth="1"/>
    <col min="13" max="14" width="11.00390625" style="16" bestFit="1" customWidth="1"/>
    <col min="15" max="15" width="12.140625" style="16" bestFit="1" customWidth="1"/>
    <col min="16" max="16" width="11.8515625" style="16" customWidth="1"/>
    <col min="17" max="17" width="11.00390625" style="16" bestFit="1" customWidth="1"/>
    <col min="18" max="18" width="9.8515625" style="16" customWidth="1"/>
    <col min="19" max="20" width="10.28125" style="16" customWidth="1"/>
    <col min="21" max="21" width="11.00390625" style="16" bestFit="1" customWidth="1"/>
    <col min="22" max="22" width="9.8515625" style="16" customWidth="1"/>
    <col min="23" max="23" width="10.140625" style="16" customWidth="1"/>
    <col min="24" max="24" width="9.57421875" style="16" customWidth="1"/>
    <col min="25" max="25" width="26.7109375" style="16" customWidth="1"/>
    <col min="26" max="26" width="17.7109375" style="16" customWidth="1"/>
    <col min="27" max="16384" width="10.8515625" style="16" customWidth="1"/>
  </cols>
  <sheetData>
    <row r="1" ht="21" customHeight="1">
      <c r="Y1" s="66" t="s">
        <v>150</v>
      </c>
    </row>
    <row r="2" spans="22:26" ht="20.25" customHeight="1">
      <c r="V2" s="97" t="s">
        <v>151</v>
      </c>
      <c r="W2" s="97"/>
      <c r="X2" s="97"/>
      <c r="Y2" s="97"/>
      <c r="Z2" s="97"/>
    </row>
    <row r="3" spans="22:26" ht="18" customHeight="1">
      <c r="V3" s="97" t="s">
        <v>152</v>
      </c>
      <c r="W3" s="97"/>
      <c r="X3" s="97"/>
      <c r="Y3" s="97"/>
      <c r="Z3" s="97"/>
    </row>
    <row r="4" spans="22:26" ht="16.5" customHeight="1">
      <c r="V4" s="97" t="s">
        <v>153</v>
      </c>
      <c r="W4" s="97"/>
      <c r="X4" s="97"/>
      <c r="Y4" s="97"/>
      <c r="Z4" s="97"/>
    </row>
    <row r="5" ht="18" customHeight="1">
      <c r="Y5" s="67" t="s">
        <v>154</v>
      </c>
    </row>
    <row r="6" spans="1:25" s="35" customFormat="1" ht="24" customHeight="1">
      <c r="A6" s="98" t="s">
        <v>140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6" s="35" customFormat="1" ht="15" customHeight="1">
      <c r="A7" s="80" t="s">
        <v>141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5" s="35" customFormat="1" ht="23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 t="s">
        <v>137</v>
      </c>
    </row>
    <row r="9" spans="1:26" s="19" customFormat="1" ht="45" customHeight="1">
      <c r="A9" s="83" t="s">
        <v>43</v>
      </c>
      <c r="B9" s="86" t="s">
        <v>46</v>
      </c>
      <c r="C9" s="87"/>
      <c r="D9" s="87"/>
      <c r="E9" s="87"/>
      <c r="F9" s="87"/>
      <c r="G9" s="88"/>
      <c r="H9" s="83" t="s">
        <v>75</v>
      </c>
      <c r="I9" s="86" t="s">
        <v>134</v>
      </c>
      <c r="J9" s="87"/>
      <c r="K9" s="87"/>
      <c r="L9" s="88"/>
      <c r="M9" s="79" t="s">
        <v>47</v>
      </c>
      <c r="N9" s="79"/>
      <c r="O9" s="79"/>
      <c r="P9" s="79"/>
      <c r="Q9" s="71" t="s">
        <v>74</v>
      </c>
      <c r="R9" s="71"/>
      <c r="S9" s="71"/>
      <c r="T9" s="71"/>
      <c r="U9" s="71"/>
      <c r="V9" s="71"/>
      <c r="W9" s="71"/>
      <c r="X9" s="71"/>
      <c r="Y9" s="96" t="s">
        <v>48</v>
      </c>
      <c r="Z9" s="73" t="s">
        <v>133</v>
      </c>
    </row>
    <row r="10" spans="1:26" s="19" customFormat="1" ht="138" customHeight="1">
      <c r="A10" s="84"/>
      <c r="B10" s="89"/>
      <c r="C10" s="90"/>
      <c r="D10" s="90"/>
      <c r="E10" s="90"/>
      <c r="F10" s="90"/>
      <c r="G10" s="91"/>
      <c r="H10" s="84"/>
      <c r="I10" s="89"/>
      <c r="J10" s="90"/>
      <c r="K10" s="90"/>
      <c r="L10" s="91"/>
      <c r="M10" s="72" t="s">
        <v>135</v>
      </c>
      <c r="N10" s="92"/>
      <c r="O10" s="79" t="s">
        <v>49</v>
      </c>
      <c r="P10" s="79" t="s">
        <v>50</v>
      </c>
      <c r="Q10" s="71" t="s">
        <v>51</v>
      </c>
      <c r="R10" s="71"/>
      <c r="S10" s="71" t="s">
        <v>52</v>
      </c>
      <c r="T10" s="71"/>
      <c r="U10" s="71" t="s">
        <v>53</v>
      </c>
      <c r="V10" s="71"/>
      <c r="W10" s="71" t="s">
        <v>54</v>
      </c>
      <c r="X10" s="71"/>
      <c r="Y10" s="96"/>
      <c r="Z10" s="74"/>
    </row>
    <row r="11" spans="1:26" s="19" customFormat="1" ht="87" customHeight="1">
      <c r="A11" s="84"/>
      <c r="B11" s="79" t="s">
        <v>55</v>
      </c>
      <c r="C11" s="79" t="s">
        <v>56</v>
      </c>
      <c r="D11" s="81" t="s">
        <v>57</v>
      </c>
      <c r="E11" s="79" t="s">
        <v>58</v>
      </c>
      <c r="F11" s="79"/>
      <c r="G11" s="79" t="s">
        <v>59</v>
      </c>
      <c r="H11" s="84"/>
      <c r="I11" s="79" t="s">
        <v>60</v>
      </c>
      <c r="J11" s="79" t="s">
        <v>44</v>
      </c>
      <c r="K11" s="79" t="s">
        <v>61</v>
      </c>
      <c r="L11" s="72" t="s">
        <v>62</v>
      </c>
      <c r="M11" s="71" t="s">
        <v>136</v>
      </c>
      <c r="N11" s="71" t="s">
        <v>63</v>
      </c>
      <c r="O11" s="79"/>
      <c r="P11" s="79"/>
      <c r="Q11" s="71" t="s">
        <v>64</v>
      </c>
      <c r="R11" s="71" t="s">
        <v>65</v>
      </c>
      <c r="S11" s="71" t="s">
        <v>64</v>
      </c>
      <c r="T11" s="71" t="s">
        <v>65</v>
      </c>
      <c r="U11" s="71" t="s">
        <v>66</v>
      </c>
      <c r="V11" s="71"/>
      <c r="W11" s="71" t="s">
        <v>66</v>
      </c>
      <c r="X11" s="71"/>
      <c r="Y11" s="96"/>
      <c r="Z11" s="74"/>
    </row>
    <row r="12" spans="1:26" s="19" customFormat="1" ht="47.25" customHeight="1">
      <c r="A12" s="85"/>
      <c r="B12" s="79"/>
      <c r="C12" s="79"/>
      <c r="D12" s="82"/>
      <c r="E12" s="46" t="s">
        <v>67</v>
      </c>
      <c r="F12" s="46" t="s">
        <v>68</v>
      </c>
      <c r="G12" s="79"/>
      <c r="H12" s="85"/>
      <c r="I12" s="79"/>
      <c r="J12" s="79"/>
      <c r="K12" s="79"/>
      <c r="L12" s="72"/>
      <c r="M12" s="71"/>
      <c r="N12" s="71"/>
      <c r="O12" s="79"/>
      <c r="P12" s="79"/>
      <c r="Q12" s="71"/>
      <c r="R12" s="71"/>
      <c r="S12" s="71"/>
      <c r="T12" s="71"/>
      <c r="U12" s="47" t="s">
        <v>67</v>
      </c>
      <c r="V12" s="47" t="s">
        <v>68</v>
      </c>
      <c r="W12" s="47" t="s">
        <v>64</v>
      </c>
      <c r="X12" s="47" t="s">
        <v>65</v>
      </c>
      <c r="Y12" s="96"/>
      <c r="Z12" s="75"/>
    </row>
    <row r="13" spans="1:26" s="45" customFormat="1" ht="18" customHeight="1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4">
        <v>12</v>
      </c>
      <c r="M13" s="43">
        <v>13</v>
      </c>
      <c r="N13" s="43">
        <v>14</v>
      </c>
      <c r="O13" s="43">
        <v>15</v>
      </c>
      <c r="P13" s="43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43">
        <v>22</v>
      </c>
      <c r="W13" s="43">
        <v>23</v>
      </c>
      <c r="X13" s="43">
        <v>24</v>
      </c>
      <c r="Y13" s="44">
        <v>25</v>
      </c>
      <c r="Z13" s="44">
        <v>26</v>
      </c>
    </row>
    <row r="14" spans="1:26" s="17" customFormat="1" ht="90.75" customHeight="1">
      <c r="A14" s="14"/>
      <c r="B14" s="76" t="s">
        <v>149</v>
      </c>
      <c r="C14" s="31" t="s">
        <v>142</v>
      </c>
      <c r="D14" s="15" t="s">
        <v>143</v>
      </c>
      <c r="E14" s="59">
        <v>4878</v>
      </c>
      <c r="F14" s="59">
        <v>5130.3</v>
      </c>
      <c r="G14" s="73" t="s">
        <v>138</v>
      </c>
      <c r="H14" s="93" t="s">
        <v>148</v>
      </c>
      <c r="I14" s="60">
        <f>I15+I16+I17+I18+I19+I20</f>
        <v>34116264.97</v>
      </c>
      <c r="J14" s="60">
        <f>J15+J16+J17+J18+J19+J20</f>
        <v>26078673</v>
      </c>
      <c r="K14" s="60">
        <f>K44</f>
        <v>-8037591.969999999</v>
      </c>
      <c r="L14" s="65" t="s">
        <v>127</v>
      </c>
      <c r="M14" s="60" t="s">
        <v>128</v>
      </c>
      <c r="N14" s="60" t="s">
        <v>128</v>
      </c>
      <c r="O14" s="61">
        <v>26078673</v>
      </c>
      <c r="P14" s="49" t="s">
        <v>128</v>
      </c>
      <c r="Q14" s="62">
        <v>8</v>
      </c>
      <c r="R14" s="62">
        <v>5</v>
      </c>
      <c r="S14" s="48">
        <v>-0.8</v>
      </c>
      <c r="T14" s="63">
        <v>-1</v>
      </c>
      <c r="U14" s="48">
        <v>0.6</v>
      </c>
      <c r="V14" s="48">
        <v>0.1</v>
      </c>
      <c r="W14" s="48" t="s">
        <v>72</v>
      </c>
      <c r="X14" s="48" t="s">
        <v>72</v>
      </c>
      <c r="Y14" s="65" t="s">
        <v>127</v>
      </c>
      <c r="Z14" s="56"/>
    </row>
    <row r="15" spans="1:26" s="17" customFormat="1" ht="59.25" customHeight="1">
      <c r="A15" s="15">
        <v>1</v>
      </c>
      <c r="B15" s="77"/>
      <c r="C15" s="31" t="s">
        <v>121</v>
      </c>
      <c r="D15" s="28" t="s">
        <v>144</v>
      </c>
      <c r="E15" s="41">
        <v>6280</v>
      </c>
      <c r="F15" s="30">
        <v>6280</v>
      </c>
      <c r="G15" s="74"/>
      <c r="H15" s="94"/>
      <c r="I15" s="41">
        <v>8714407.58</v>
      </c>
      <c r="J15" s="30">
        <v>7950438.5</v>
      </c>
      <c r="K15" s="30">
        <f>J15-I15</f>
        <v>-763969.0800000001</v>
      </c>
      <c r="L15" s="73" t="s">
        <v>132</v>
      </c>
      <c r="M15" s="26"/>
      <c r="N15" s="26"/>
      <c r="O15" s="23"/>
      <c r="P15" s="23"/>
      <c r="Q15" s="26"/>
      <c r="R15" s="26"/>
      <c r="S15" s="26"/>
      <c r="T15" s="26"/>
      <c r="U15" s="26"/>
      <c r="V15" s="26"/>
      <c r="W15" s="26"/>
      <c r="X15" s="26"/>
      <c r="Y15" s="73" t="s">
        <v>132</v>
      </c>
      <c r="Z15" s="73" t="s">
        <v>145</v>
      </c>
    </row>
    <row r="16" spans="1:26" s="17" customFormat="1" ht="84" customHeight="1">
      <c r="A16" s="15">
        <v>2</v>
      </c>
      <c r="B16" s="77"/>
      <c r="C16" s="31" t="s">
        <v>122</v>
      </c>
      <c r="D16" s="28" t="s">
        <v>144</v>
      </c>
      <c r="E16" s="29">
        <v>4195</v>
      </c>
      <c r="F16" s="29">
        <v>4195</v>
      </c>
      <c r="G16" s="74"/>
      <c r="H16" s="94"/>
      <c r="I16" s="29">
        <v>3948421.29</v>
      </c>
      <c r="J16" s="29">
        <v>3538923</v>
      </c>
      <c r="K16" s="30">
        <f aca="true" t="shared" si="0" ref="K16:K21">J16-I16</f>
        <v>-409498.29000000004</v>
      </c>
      <c r="L16" s="74"/>
      <c r="M16" s="26"/>
      <c r="N16" s="26"/>
      <c r="O16" s="46"/>
      <c r="P16" s="46"/>
      <c r="Q16" s="26"/>
      <c r="R16" s="26"/>
      <c r="S16" s="26"/>
      <c r="T16" s="26"/>
      <c r="U16" s="26"/>
      <c r="V16" s="26"/>
      <c r="W16" s="26"/>
      <c r="X16" s="26"/>
      <c r="Y16" s="74"/>
      <c r="Z16" s="74"/>
    </row>
    <row r="17" spans="1:26" s="17" customFormat="1" ht="87.75" customHeight="1">
      <c r="A17" s="15">
        <v>3</v>
      </c>
      <c r="B17" s="77"/>
      <c r="C17" s="31" t="s">
        <v>123</v>
      </c>
      <c r="D17" s="28" t="s">
        <v>144</v>
      </c>
      <c r="E17" s="52">
        <v>5853</v>
      </c>
      <c r="F17" s="52">
        <v>3866.5</v>
      </c>
      <c r="G17" s="74"/>
      <c r="H17" s="94"/>
      <c r="I17" s="41">
        <v>5726988.36</v>
      </c>
      <c r="J17" s="41">
        <v>2682399</v>
      </c>
      <c r="K17" s="30">
        <f t="shared" si="0"/>
        <v>-3044589.3600000003</v>
      </c>
      <c r="L17" s="75"/>
      <c r="M17" s="26"/>
      <c r="N17" s="26"/>
      <c r="O17" s="46"/>
      <c r="P17" s="46"/>
      <c r="Q17" s="26"/>
      <c r="R17" s="26"/>
      <c r="S17" s="26"/>
      <c r="T17" s="26"/>
      <c r="U17" s="26"/>
      <c r="V17" s="26"/>
      <c r="W17" s="26"/>
      <c r="X17" s="26"/>
      <c r="Y17" s="75"/>
      <c r="Z17" s="74"/>
    </row>
    <row r="18" spans="1:26" s="17" customFormat="1" ht="102" customHeight="1">
      <c r="A18" s="15">
        <v>4</v>
      </c>
      <c r="B18" s="77"/>
      <c r="C18" s="51" t="s">
        <v>124</v>
      </c>
      <c r="D18" s="28" t="s">
        <v>144</v>
      </c>
      <c r="E18" s="52">
        <v>1749</v>
      </c>
      <c r="F18" s="52">
        <v>1495</v>
      </c>
      <c r="G18" s="74"/>
      <c r="H18" s="94"/>
      <c r="I18" s="52">
        <v>670074.03</v>
      </c>
      <c r="J18" s="52">
        <v>574275</v>
      </c>
      <c r="K18" s="30">
        <f t="shared" si="0"/>
        <v>-95799.03000000003</v>
      </c>
      <c r="L18" s="73" t="s">
        <v>129</v>
      </c>
      <c r="M18" s="26"/>
      <c r="N18" s="26"/>
      <c r="O18" s="46"/>
      <c r="P18" s="46"/>
      <c r="Q18" s="26"/>
      <c r="R18" s="26"/>
      <c r="S18" s="26"/>
      <c r="T18" s="26"/>
      <c r="U18" s="26"/>
      <c r="V18" s="26"/>
      <c r="W18" s="26"/>
      <c r="X18" s="26"/>
      <c r="Y18" s="73" t="s">
        <v>129</v>
      </c>
      <c r="Z18" s="74"/>
    </row>
    <row r="19" spans="1:26" s="17" customFormat="1" ht="77.25" customHeight="1">
      <c r="A19" s="33" t="s">
        <v>130</v>
      </c>
      <c r="B19" s="77"/>
      <c r="C19" s="31" t="s">
        <v>125</v>
      </c>
      <c r="D19" s="28" t="s">
        <v>144</v>
      </c>
      <c r="E19" s="41">
        <v>6936</v>
      </c>
      <c r="F19" s="41">
        <v>6898</v>
      </c>
      <c r="G19" s="74"/>
      <c r="H19" s="94"/>
      <c r="I19" s="41">
        <v>7397873.19</v>
      </c>
      <c r="J19" s="41">
        <v>7386211.5</v>
      </c>
      <c r="K19" s="30">
        <f t="shared" si="0"/>
        <v>-11661.69000000041</v>
      </c>
      <c r="L19" s="75"/>
      <c r="M19" s="26"/>
      <c r="N19" s="26"/>
      <c r="O19" s="46"/>
      <c r="P19" s="46"/>
      <c r="Q19" s="26"/>
      <c r="R19" s="26"/>
      <c r="S19" s="26"/>
      <c r="T19" s="26"/>
      <c r="U19" s="26"/>
      <c r="V19" s="26"/>
      <c r="W19" s="26"/>
      <c r="X19" s="26"/>
      <c r="Y19" s="75"/>
      <c r="Z19" s="74"/>
    </row>
    <row r="20" spans="1:26" s="17" customFormat="1" ht="87" customHeight="1">
      <c r="A20" s="33" t="s">
        <v>131</v>
      </c>
      <c r="B20" s="78"/>
      <c r="C20" s="31" t="s">
        <v>126</v>
      </c>
      <c r="D20" s="28" t="s">
        <v>144</v>
      </c>
      <c r="E20" s="30">
        <v>6758</v>
      </c>
      <c r="F20" s="30">
        <v>3784.5</v>
      </c>
      <c r="G20" s="75"/>
      <c r="H20" s="95"/>
      <c r="I20" s="41">
        <v>7658500.52</v>
      </c>
      <c r="J20" s="41">
        <v>3946426</v>
      </c>
      <c r="K20" s="30">
        <f t="shared" si="0"/>
        <v>-3712074.5199999996</v>
      </c>
      <c r="L20" s="64" t="s">
        <v>132</v>
      </c>
      <c r="M20" s="26"/>
      <c r="N20" s="26"/>
      <c r="O20" s="46"/>
      <c r="P20" s="46"/>
      <c r="Q20" s="26"/>
      <c r="R20" s="26"/>
      <c r="S20" s="26"/>
      <c r="T20" s="26"/>
      <c r="U20" s="26"/>
      <c r="V20" s="26"/>
      <c r="W20" s="26"/>
      <c r="X20" s="26"/>
      <c r="Y20" s="64" t="s">
        <v>132</v>
      </c>
      <c r="Z20" s="75"/>
    </row>
    <row r="21" spans="1:26" ht="59.25" customHeight="1" hidden="1">
      <c r="A21" s="27" t="s">
        <v>26</v>
      </c>
      <c r="B21" s="13"/>
      <c r="C21" s="32" t="s">
        <v>77</v>
      </c>
      <c r="D21" s="15" t="s">
        <v>69</v>
      </c>
      <c r="E21" s="30">
        <v>1</v>
      </c>
      <c r="F21" s="30">
        <v>1</v>
      </c>
      <c r="G21" s="15" t="s">
        <v>109</v>
      </c>
      <c r="H21" s="13"/>
      <c r="I21" s="38">
        <v>5029</v>
      </c>
      <c r="J21" s="42">
        <v>5029</v>
      </c>
      <c r="K21" s="30">
        <f t="shared" si="0"/>
        <v>0</v>
      </c>
      <c r="L21" s="40"/>
      <c r="M21" s="21"/>
      <c r="N21" s="21"/>
      <c r="O21" s="46"/>
      <c r="P21" s="46"/>
      <c r="Q21" s="21"/>
      <c r="R21" s="21"/>
      <c r="S21" s="21"/>
      <c r="T21" s="21"/>
      <c r="U21" s="21"/>
      <c r="V21" s="21"/>
      <c r="W21" s="21"/>
      <c r="X21" s="21"/>
      <c r="Y21" s="54"/>
      <c r="Z21" s="13"/>
    </row>
    <row r="22" spans="1:26" ht="59.25" customHeight="1" hidden="1">
      <c r="A22" s="27" t="s">
        <v>27</v>
      </c>
      <c r="B22" s="13"/>
      <c r="C22" s="32" t="s">
        <v>78</v>
      </c>
      <c r="D22" s="15" t="s">
        <v>69</v>
      </c>
      <c r="E22" s="30">
        <v>1</v>
      </c>
      <c r="F22" s="30">
        <v>1</v>
      </c>
      <c r="G22" s="15" t="s">
        <v>109</v>
      </c>
      <c r="H22" s="13"/>
      <c r="I22" s="38">
        <v>4754</v>
      </c>
      <c r="J22" s="42">
        <v>4754</v>
      </c>
      <c r="K22" s="30">
        <f aca="true" t="shared" si="1" ref="K22:K44">J22-I22</f>
        <v>0</v>
      </c>
      <c r="L22" s="40"/>
      <c r="M22" s="21"/>
      <c r="N22" s="21"/>
      <c r="O22" s="46"/>
      <c r="P22" s="46"/>
      <c r="Q22" s="21"/>
      <c r="R22" s="21"/>
      <c r="S22" s="21"/>
      <c r="T22" s="21"/>
      <c r="U22" s="21"/>
      <c r="V22" s="21"/>
      <c r="W22" s="21"/>
      <c r="X22" s="21"/>
      <c r="Y22" s="54"/>
      <c r="Z22" s="13"/>
    </row>
    <row r="23" spans="1:26" ht="59.25" customHeight="1" hidden="1">
      <c r="A23" s="27" t="s">
        <v>28</v>
      </c>
      <c r="B23" s="13"/>
      <c r="C23" s="32" t="s">
        <v>79</v>
      </c>
      <c r="D23" s="15" t="s">
        <v>69</v>
      </c>
      <c r="E23" s="30">
        <v>1</v>
      </c>
      <c r="F23" s="30">
        <v>1</v>
      </c>
      <c r="G23" s="15" t="s">
        <v>109</v>
      </c>
      <c r="H23" s="13"/>
      <c r="I23" s="38">
        <v>8574</v>
      </c>
      <c r="J23" s="42">
        <v>8574</v>
      </c>
      <c r="K23" s="30">
        <f t="shared" si="1"/>
        <v>0</v>
      </c>
      <c r="L23" s="40"/>
      <c r="M23" s="21"/>
      <c r="N23" s="21"/>
      <c r="O23" s="46"/>
      <c r="P23" s="46"/>
      <c r="Q23" s="21"/>
      <c r="R23" s="21"/>
      <c r="S23" s="21"/>
      <c r="T23" s="21"/>
      <c r="U23" s="21"/>
      <c r="V23" s="21"/>
      <c r="W23" s="21"/>
      <c r="X23" s="21"/>
      <c r="Y23" s="54"/>
      <c r="Z23" s="13"/>
    </row>
    <row r="24" spans="1:26" ht="59.25" customHeight="1" hidden="1">
      <c r="A24" s="27" t="s">
        <v>29</v>
      </c>
      <c r="B24" s="13"/>
      <c r="C24" s="32" t="s">
        <v>80</v>
      </c>
      <c r="D24" s="15" t="s">
        <v>69</v>
      </c>
      <c r="E24" s="30">
        <v>3</v>
      </c>
      <c r="F24" s="30">
        <v>3</v>
      </c>
      <c r="G24" s="15" t="s">
        <v>110</v>
      </c>
      <c r="H24" s="13"/>
      <c r="I24" s="38">
        <v>2545</v>
      </c>
      <c r="J24" s="41">
        <v>2545</v>
      </c>
      <c r="K24" s="30">
        <f t="shared" si="1"/>
        <v>0</v>
      </c>
      <c r="L24" s="40"/>
      <c r="M24" s="21"/>
      <c r="N24" s="21"/>
      <c r="O24" s="46"/>
      <c r="P24" s="46"/>
      <c r="Q24" s="21"/>
      <c r="R24" s="21"/>
      <c r="S24" s="21"/>
      <c r="T24" s="21"/>
      <c r="U24" s="21"/>
      <c r="V24" s="21"/>
      <c r="W24" s="21"/>
      <c r="X24" s="21"/>
      <c r="Y24" s="54"/>
      <c r="Z24" s="13"/>
    </row>
    <row r="25" spans="1:26" ht="59.25" customHeight="1" hidden="1">
      <c r="A25" s="27" t="s">
        <v>30</v>
      </c>
      <c r="B25" s="13"/>
      <c r="C25" s="32" t="s">
        <v>81</v>
      </c>
      <c r="D25" s="15" t="s">
        <v>69</v>
      </c>
      <c r="E25" s="30">
        <v>1</v>
      </c>
      <c r="F25" s="30">
        <v>1</v>
      </c>
      <c r="G25" s="15" t="s">
        <v>110</v>
      </c>
      <c r="H25" s="13"/>
      <c r="I25" s="38">
        <v>693</v>
      </c>
      <c r="J25" s="41">
        <v>693</v>
      </c>
      <c r="K25" s="30">
        <f t="shared" si="1"/>
        <v>0</v>
      </c>
      <c r="L25" s="40"/>
      <c r="M25" s="21"/>
      <c r="N25" s="21"/>
      <c r="O25" s="46"/>
      <c r="P25" s="46"/>
      <c r="Q25" s="21"/>
      <c r="R25" s="21"/>
      <c r="S25" s="21"/>
      <c r="T25" s="21"/>
      <c r="U25" s="21"/>
      <c r="V25" s="21"/>
      <c r="W25" s="21"/>
      <c r="X25" s="21"/>
      <c r="Y25" s="54"/>
      <c r="Z25" s="13"/>
    </row>
    <row r="26" spans="1:26" ht="59.25" customHeight="1" hidden="1">
      <c r="A26" s="27" t="s">
        <v>31</v>
      </c>
      <c r="B26" s="13"/>
      <c r="C26" s="32" t="s">
        <v>82</v>
      </c>
      <c r="D26" s="15" t="s">
        <v>69</v>
      </c>
      <c r="E26" s="30">
        <v>4</v>
      </c>
      <c r="F26" s="30">
        <v>4</v>
      </c>
      <c r="G26" s="15" t="s">
        <v>104</v>
      </c>
      <c r="H26" s="13"/>
      <c r="I26" s="38">
        <v>17400</v>
      </c>
      <c r="J26" s="41">
        <v>17400</v>
      </c>
      <c r="K26" s="30">
        <f t="shared" si="1"/>
        <v>0</v>
      </c>
      <c r="L26" s="40"/>
      <c r="M26" s="21"/>
      <c r="N26" s="21"/>
      <c r="O26" s="46"/>
      <c r="P26" s="46"/>
      <c r="Q26" s="21"/>
      <c r="R26" s="21"/>
      <c r="S26" s="21"/>
      <c r="T26" s="21"/>
      <c r="U26" s="21"/>
      <c r="V26" s="21"/>
      <c r="W26" s="21"/>
      <c r="X26" s="21"/>
      <c r="Y26" s="54"/>
      <c r="Z26" s="13"/>
    </row>
    <row r="27" spans="1:26" ht="59.25" customHeight="1" hidden="1">
      <c r="A27" s="27" t="s">
        <v>32</v>
      </c>
      <c r="B27" s="13"/>
      <c r="C27" s="32" t="s">
        <v>83</v>
      </c>
      <c r="D27" s="15" t="s">
        <v>69</v>
      </c>
      <c r="E27" s="30">
        <v>2</v>
      </c>
      <c r="F27" s="30">
        <v>2</v>
      </c>
      <c r="G27" s="15" t="s">
        <v>103</v>
      </c>
      <c r="H27" s="13"/>
      <c r="I27" s="38">
        <v>21429</v>
      </c>
      <c r="J27" s="41">
        <v>21429</v>
      </c>
      <c r="K27" s="30">
        <f t="shared" si="1"/>
        <v>0</v>
      </c>
      <c r="L27" s="40"/>
      <c r="M27" s="21"/>
      <c r="N27" s="21"/>
      <c r="O27" s="46"/>
      <c r="P27" s="46"/>
      <c r="Q27" s="21"/>
      <c r="R27" s="21"/>
      <c r="S27" s="21"/>
      <c r="T27" s="21"/>
      <c r="U27" s="21"/>
      <c r="V27" s="21"/>
      <c r="W27" s="21"/>
      <c r="X27" s="21"/>
      <c r="Y27" s="54"/>
      <c r="Z27" s="13"/>
    </row>
    <row r="28" spans="1:26" ht="59.25" customHeight="1" hidden="1">
      <c r="A28" s="27" t="s">
        <v>33</v>
      </c>
      <c r="B28" s="13"/>
      <c r="C28" s="32" t="s">
        <v>84</v>
      </c>
      <c r="D28" s="15" t="s">
        <v>69</v>
      </c>
      <c r="E28" s="30">
        <v>1</v>
      </c>
      <c r="F28" s="30">
        <v>1</v>
      </c>
      <c r="G28" s="15" t="s">
        <v>107</v>
      </c>
      <c r="H28" s="13"/>
      <c r="I28" s="38">
        <v>7629</v>
      </c>
      <c r="J28" s="41">
        <v>5700</v>
      </c>
      <c r="K28" s="30">
        <f t="shared" si="1"/>
        <v>-1929</v>
      </c>
      <c r="L28" s="37" t="s">
        <v>70</v>
      </c>
      <c r="M28" s="21"/>
      <c r="N28" s="21"/>
      <c r="O28" s="46"/>
      <c r="P28" s="46"/>
      <c r="Q28" s="21"/>
      <c r="R28" s="21"/>
      <c r="S28" s="21"/>
      <c r="T28" s="21"/>
      <c r="U28" s="21"/>
      <c r="V28" s="21"/>
      <c r="W28" s="21"/>
      <c r="X28" s="21"/>
      <c r="Y28" s="54"/>
      <c r="Z28" s="13"/>
    </row>
    <row r="29" spans="1:26" ht="59.25" customHeight="1" hidden="1">
      <c r="A29" s="27" t="s">
        <v>34</v>
      </c>
      <c r="B29" s="13"/>
      <c r="C29" s="32" t="s">
        <v>85</v>
      </c>
      <c r="D29" s="15" t="s">
        <v>69</v>
      </c>
      <c r="E29" s="30">
        <v>1</v>
      </c>
      <c r="F29" s="30">
        <v>1</v>
      </c>
      <c r="G29" s="15" t="s">
        <v>111</v>
      </c>
      <c r="H29" s="13"/>
      <c r="I29" s="36">
        <v>6500</v>
      </c>
      <c r="J29" s="41">
        <v>6500</v>
      </c>
      <c r="K29" s="30">
        <f t="shared" si="1"/>
        <v>0</v>
      </c>
      <c r="L29" s="37"/>
      <c r="M29" s="21"/>
      <c r="N29" s="21"/>
      <c r="O29" s="46"/>
      <c r="P29" s="46"/>
      <c r="Q29" s="21"/>
      <c r="R29" s="21"/>
      <c r="S29" s="21"/>
      <c r="T29" s="21"/>
      <c r="U29" s="21"/>
      <c r="V29" s="21"/>
      <c r="W29" s="21"/>
      <c r="X29" s="21"/>
      <c r="Y29" s="54"/>
      <c r="Z29" s="13"/>
    </row>
    <row r="30" spans="1:26" ht="59.25" customHeight="1" hidden="1">
      <c r="A30" s="27" t="s">
        <v>86</v>
      </c>
      <c r="B30" s="13"/>
      <c r="C30" s="32" t="s">
        <v>90</v>
      </c>
      <c r="D30" s="15" t="s">
        <v>69</v>
      </c>
      <c r="E30" s="30">
        <v>1</v>
      </c>
      <c r="F30" s="30">
        <v>1</v>
      </c>
      <c r="G30" s="15" t="s">
        <v>112</v>
      </c>
      <c r="H30" s="13"/>
      <c r="I30" s="36">
        <v>14732</v>
      </c>
      <c r="J30" s="41">
        <v>14732</v>
      </c>
      <c r="K30" s="30">
        <f t="shared" si="1"/>
        <v>0</v>
      </c>
      <c r="L30" s="37"/>
      <c r="M30" s="21"/>
      <c r="N30" s="21"/>
      <c r="O30" s="46"/>
      <c r="P30" s="46"/>
      <c r="Q30" s="21"/>
      <c r="R30" s="21"/>
      <c r="S30" s="21"/>
      <c r="T30" s="21"/>
      <c r="U30" s="21"/>
      <c r="V30" s="21"/>
      <c r="W30" s="21"/>
      <c r="X30" s="21"/>
      <c r="Y30" s="54"/>
      <c r="Z30" s="13"/>
    </row>
    <row r="31" spans="1:26" ht="59.25" customHeight="1" hidden="1">
      <c r="A31" s="27" t="s">
        <v>87</v>
      </c>
      <c r="B31" s="13"/>
      <c r="C31" s="32" t="s">
        <v>91</v>
      </c>
      <c r="D31" s="15" t="s">
        <v>69</v>
      </c>
      <c r="E31" s="30">
        <v>2</v>
      </c>
      <c r="F31" s="30">
        <v>2</v>
      </c>
      <c r="G31" s="15" t="s">
        <v>103</v>
      </c>
      <c r="H31" s="13"/>
      <c r="I31" s="36">
        <v>14100</v>
      </c>
      <c r="J31" s="41">
        <v>14100</v>
      </c>
      <c r="K31" s="30">
        <f t="shared" si="1"/>
        <v>0</v>
      </c>
      <c r="L31" s="37"/>
      <c r="M31" s="21"/>
      <c r="N31" s="21"/>
      <c r="O31" s="46"/>
      <c r="P31" s="46"/>
      <c r="Q31" s="21"/>
      <c r="R31" s="21"/>
      <c r="S31" s="21"/>
      <c r="T31" s="21"/>
      <c r="U31" s="21"/>
      <c r="V31" s="21"/>
      <c r="W31" s="21"/>
      <c r="X31" s="21"/>
      <c r="Y31" s="54"/>
      <c r="Z31" s="13"/>
    </row>
    <row r="32" spans="1:26" ht="59.25" customHeight="1" hidden="1">
      <c r="A32" s="27" t="s">
        <v>88</v>
      </c>
      <c r="B32" s="13"/>
      <c r="C32" s="32" t="s">
        <v>92</v>
      </c>
      <c r="D32" s="15" t="s">
        <v>69</v>
      </c>
      <c r="E32" s="30">
        <v>1</v>
      </c>
      <c r="F32" s="30">
        <v>1</v>
      </c>
      <c r="G32" s="15" t="s">
        <v>108</v>
      </c>
      <c r="H32" s="13"/>
      <c r="I32" s="36">
        <v>5179</v>
      </c>
      <c r="J32" s="41">
        <v>5179</v>
      </c>
      <c r="K32" s="30">
        <f t="shared" si="1"/>
        <v>0</v>
      </c>
      <c r="L32" s="37"/>
      <c r="M32" s="21"/>
      <c r="N32" s="21"/>
      <c r="O32" s="46"/>
      <c r="P32" s="46"/>
      <c r="Q32" s="21"/>
      <c r="R32" s="21"/>
      <c r="S32" s="21"/>
      <c r="T32" s="21"/>
      <c r="U32" s="21"/>
      <c r="V32" s="21"/>
      <c r="W32" s="21"/>
      <c r="X32" s="21"/>
      <c r="Y32" s="54"/>
      <c r="Z32" s="13"/>
    </row>
    <row r="33" spans="1:26" ht="59.25" customHeight="1" hidden="1">
      <c r="A33" s="27" t="s">
        <v>89</v>
      </c>
      <c r="B33" s="13"/>
      <c r="C33" s="32" t="s">
        <v>93</v>
      </c>
      <c r="D33" s="15" t="s">
        <v>69</v>
      </c>
      <c r="E33" s="30" t="s">
        <v>76</v>
      </c>
      <c r="F33" s="30">
        <v>1</v>
      </c>
      <c r="G33" s="15" t="s">
        <v>113</v>
      </c>
      <c r="H33" s="13"/>
      <c r="I33" s="34" t="s">
        <v>76</v>
      </c>
      <c r="J33" s="41">
        <v>4281</v>
      </c>
      <c r="K33" s="30">
        <f>J33</f>
        <v>4281</v>
      </c>
      <c r="L33" s="37" t="s">
        <v>118</v>
      </c>
      <c r="M33" s="21"/>
      <c r="N33" s="21"/>
      <c r="O33" s="46"/>
      <c r="P33" s="46"/>
      <c r="Q33" s="21"/>
      <c r="R33" s="21"/>
      <c r="S33" s="21"/>
      <c r="T33" s="21"/>
      <c r="U33" s="21"/>
      <c r="V33" s="21"/>
      <c r="W33" s="21"/>
      <c r="X33" s="21"/>
      <c r="Y33" s="54"/>
      <c r="Z33" s="13"/>
    </row>
    <row r="34" spans="1:26" ht="59.25" customHeight="1" hidden="1">
      <c r="A34" s="27" t="s">
        <v>35</v>
      </c>
      <c r="B34" s="13"/>
      <c r="C34" s="31" t="s">
        <v>94</v>
      </c>
      <c r="D34" s="15" t="s">
        <v>69</v>
      </c>
      <c r="E34" s="41">
        <v>5</v>
      </c>
      <c r="F34" s="41">
        <v>5</v>
      </c>
      <c r="G34" s="15" t="s">
        <v>114</v>
      </c>
      <c r="H34" s="13"/>
      <c r="I34" s="39">
        <v>335</v>
      </c>
      <c r="J34" s="41">
        <v>335</v>
      </c>
      <c r="K34" s="30">
        <f t="shared" si="1"/>
        <v>0</v>
      </c>
      <c r="L34" s="40"/>
      <c r="M34" s="21"/>
      <c r="N34" s="21"/>
      <c r="O34" s="46"/>
      <c r="P34" s="46"/>
      <c r="Q34" s="21"/>
      <c r="R34" s="21"/>
      <c r="S34" s="21"/>
      <c r="T34" s="21"/>
      <c r="U34" s="21"/>
      <c r="V34" s="21"/>
      <c r="W34" s="21"/>
      <c r="X34" s="21"/>
      <c r="Y34" s="54"/>
      <c r="Z34" s="13"/>
    </row>
    <row r="35" spans="1:26" ht="59.25" customHeight="1" hidden="1">
      <c r="A35" s="27" t="s">
        <v>36</v>
      </c>
      <c r="B35" s="13"/>
      <c r="C35" s="31" t="s">
        <v>95</v>
      </c>
      <c r="D35" s="15" t="s">
        <v>69</v>
      </c>
      <c r="E35" s="41">
        <v>10</v>
      </c>
      <c r="F35" s="41">
        <v>10</v>
      </c>
      <c r="G35" s="15" t="s">
        <v>115</v>
      </c>
      <c r="H35" s="13"/>
      <c r="I35" s="39">
        <v>120</v>
      </c>
      <c r="J35" s="41">
        <v>120</v>
      </c>
      <c r="K35" s="30">
        <f t="shared" si="1"/>
        <v>0</v>
      </c>
      <c r="L35" s="40"/>
      <c r="M35" s="21"/>
      <c r="N35" s="21"/>
      <c r="O35" s="46"/>
      <c r="P35" s="46"/>
      <c r="Q35" s="21"/>
      <c r="R35" s="21"/>
      <c r="S35" s="21"/>
      <c r="T35" s="21"/>
      <c r="U35" s="21"/>
      <c r="V35" s="21"/>
      <c r="W35" s="21"/>
      <c r="X35" s="21"/>
      <c r="Y35" s="54"/>
      <c r="Z35" s="13"/>
    </row>
    <row r="36" spans="1:26" ht="59.25" customHeight="1" hidden="1">
      <c r="A36" s="27" t="s">
        <v>37</v>
      </c>
      <c r="B36" s="13"/>
      <c r="C36" s="31" t="s">
        <v>45</v>
      </c>
      <c r="D36" s="15" t="s">
        <v>69</v>
      </c>
      <c r="E36" s="41">
        <v>3</v>
      </c>
      <c r="F36" s="41">
        <v>3</v>
      </c>
      <c r="G36" s="15" t="s">
        <v>116</v>
      </c>
      <c r="H36" s="13"/>
      <c r="I36" s="39">
        <v>750</v>
      </c>
      <c r="J36" s="41">
        <v>750</v>
      </c>
      <c r="K36" s="30">
        <f t="shared" si="1"/>
        <v>0</v>
      </c>
      <c r="L36" s="40"/>
      <c r="M36" s="21"/>
      <c r="N36" s="21"/>
      <c r="O36" s="46"/>
      <c r="P36" s="46"/>
      <c r="Q36" s="21"/>
      <c r="R36" s="21"/>
      <c r="S36" s="21"/>
      <c r="T36" s="21"/>
      <c r="U36" s="21"/>
      <c r="V36" s="21"/>
      <c r="W36" s="21"/>
      <c r="X36" s="21"/>
      <c r="Y36" s="54"/>
      <c r="Z36" s="13"/>
    </row>
    <row r="37" spans="1:26" ht="59.25" customHeight="1" hidden="1">
      <c r="A37" s="27" t="s">
        <v>38</v>
      </c>
      <c r="B37" s="13"/>
      <c r="C37" s="31" t="s">
        <v>96</v>
      </c>
      <c r="D37" s="15" t="s">
        <v>69</v>
      </c>
      <c r="E37" s="41">
        <v>1</v>
      </c>
      <c r="F37" s="41">
        <v>1</v>
      </c>
      <c r="G37" s="15" t="s">
        <v>71</v>
      </c>
      <c r="H37" s="13"/>
      <c r="I37" s="39">
        <v>69</v>
      </c>
      <c r="J37" s="41">
        <v>69</v>
      </c>
      <c r="K37" s="30">
        <f t="shared" si="1"/>
        <v>0</v>
      </c>
      <c r="L37" s="40"/>
      <c r="M37" s="21"/>
      <c r="N37" s="21"/>
      <c r="O37" s="46"/>
      <c r="P37" s="46"/>
      <c r="Q37" s="21"/>
      <c r="R37" s="21"/>
      <c r="S37" s="21"/>
      <c r="T37" s="21"/>
      <c r="U37" s="21"/>
      <c r="V37" s="21"/>
      <c r="W37" s="21"/>
      <c r="X37" s="21"/>
      <c r="Y37" s="54"/>
      <c r="Z37" s="13"/>
    </row>
    <row r="38" spans="1:26" ht="59.25" customHeight="1" hidden="1">
      <c r="A38" s="27" t="s">
        <v>39</v>
      </c>
      <c r="B38" s="13"/>
      <c r="C38" s="31" t="s">
        <v>97</v>
      </c>
      <c r="D38" s="15" t="s">
        <v>69</v>
      </c>
      <c r="E38" s="41">
        <v>2</v>
      </c>
      <c r="F38" s="41">
        <v>2</v>
      </c>
      <c r="G38" s="15" t="s">
        <v>117</v>
      </c>
      <c r="H38" s="13"/>
      <c r="I38" s="39">
        <v>115</v>
      </c>
      <c r="J38" s="41">
        <v>115</v>
      </c>
      <c r="K38" s="30">
        <f t="shared" si="1"/>
        <v>0</v>
      </c>
      <c r="L38" s="40"/>
      <c r="M38" s="21"/>
      <c r="N38" s="21"/>
      <c r="O38" s="46"/>
      <c r="P38" s="46"/>
      <c r="Q38" s="21"/>
      <c r="R38" s="21"/>
      <c r="S38" s="21"/>
      <c r="T38" s="21"/>
      <c r="U38" s="21"/>
      <c r="V38" s="21"/>
      <c r="W38" s="21"/>
      <c r="X38" s="21"/>
      <c r="Y38" s="54"/>
      <c r="Z38" s="13"/>
    </row>
    <row r="39" spans="1:26" ht="59.25" customHeight="1" hidden="1">
      <c r="A39" s="27" t="s">
        <v>40</v>
      </c>
      <c r="B39" s="13"/>
      <c r="C39" s="31" t="s">
        <v>98</v>
      </c>
      <c r="D39" s="15" t="s">
        <v>69</v>
      </c>
      <c r="E39" s="41">
        <v>1</v>
      </c>
      <c r="F39" s="41">
        <v>1</v>
      </c>
      <c r="G39" s="15" t="s">
        <v>117</v>
      </c>
      <c r="H39" s="13"/>
      <c r="I39" s="39">
        <v>72</v>
      </c>
      <c r="J39" s="41">
        <v>72</v>
      </c>
      <c r="K39" s="30">
        <f t="shared" si="1"/>
        <v>0</v>
      </c>
      <c r="L39" s="40"/>
      <c r="M39" s="21"/>
      <c r="N39" s="21"/>
      <c r="O39" s="46"/>
      <c r="P39" s="46"/>
      <c r="Q39" s="21"/>
      <c r="R39" s="21"/>
      <c r="S39" s="21"/>
      <c r="T39" s="21"/>
      <c r="U39" s="21"/>
      <c r="V39" s="21"/>
      <c r="W39" s="21"/>
      <c r="X39" s="21"/>
      <c r="Y39" s="54"/>
      <c r="Z39" s="13"/>
    </row>
    <row r="40" spans="1:26" ht="59.25" customHeight="1" hidden="1">
      <c r="A40" s="68" t="s">
        <v>41</v>
      </c>
      <c r="B40" s="13"/>
      <c r="C40" s="31" t="s">
        <v>99</v>
      </c>
      <c r="D40" s="15" t="s">
        <v>69</v>
      </c>
      <c r="E40" s="41">
        <v>14</v>
      </c>
      <c r="F40" s="41">
        <v>14</v>
      </c>
      <c r="G40" s="15" t="s">
        <v>105</v>
      </c>
      <c r="H40" s="13"/>
      <c r="I40" s="39">
        <v>79</v>
      </c>
      <c r="J40" s="41">
        <v>79</v>
      </c>
      <c r="K40" s="30">
        <f t="shared" si="1"/>
        <v>0</v>
      </c>
      <c r="L40" s="40"/>
      <c r="M40" s="21"/>
      <c r="N40" s="21"/>
      <c r="O40" s="46"/>
      <c r="P40" s="46"/>
      <c r="Q40" s="21"/>
      <c r="R40" s="21"/>
      <c r="S40" s="21"/>
      <c r="T40" s="21"/>
      <c r="U40" s="21"/>
      <c r="V40" s="21"/>
      <c r="W40" s="21"/>
      <c r="X40" s="21"/>
      <c r="Y40" s="54"/>
      <c r="Z40" s="13"/>
    </row>
    <row r="41" spans="1:26" ht="59.25" customHeight="1" hidden="1">
      <c r="A41" s="69"/>
      <c r="B41" s="13"/>
      <c r="C41" s="31" t="s">
        <v>100</v>
      </c>
      <c r="D41" s="15" t="s">
        <v>69</v>
      </c>
      <c r="E41" s="41">
        <v>5</v>
      </c>
      <c r="F41" s="41">
        <v>5</v>
      </c>
      <c r="G41" s="15" t="s">
        <v>105</v>
      </c>
      <c r="H41" s="13"/>
      <c r="I41" s="39">
        <v>59</v>
      </c>
      <c r="J41" s="41">
        <v>59</v>
      </c>
      <c r="K41" s="30">
        <f t="shared" si="1"/>
        <v>0</v>
      </c>
      <c r="L41" s="40"/>
      <c r="M41" s="21"/>
      <c r="N41" s="21"/>
      <c r="O41" s="46"/>
      <c r="P41" s="46"/>
      <c r="Q41" s="21"/>
      <c r="R41" s="21"/>
      <c r="S41" s="21"/>
      <c r="T41" s="21"/>
      <c r="U41" s="21"/>
      <c r="V41" s="21"/>
      <c r="W41" s="21"/>
      <c r="X41" s="21"/>
      <c r="Y41" s="54"/>
      <c r="Z41" s="13"/>
    </row>
    <row r="42" spans="1:26" ht="59.25" customHeight="1" hidden="1">
      <c r="A42" s="70"/>
      <c r="B42" s="13"/>
      <c r="C42" s="31" t="s">
        <v>101</v>
      </c>
      <c r="D42" s="15" t="s">
        <v>69</v>
      </c>
      <c r="E42" s="41">
        <v>12</v>
      </c>
      <c r="F42" s="41">
        <v>12</v>
      </c>
      <c r="G42" s="15" t="s">
        <v>105</v>
      </c>
      <c r="H42" s="13"/>
      <c r="I42" s="39">
        <v>179</v>
      </c>
      <c r="J42" s="41">
        <v>179</v>
      </c>
      <c r="K42" s="30">
        <f t="shared" si="1"/>
        <v>0</v>
      </c>
      <c r="L42" s="40"/>
      <c r="M42" s="21"/>
      <c r="N42" s="21"/>
      <c r="O42" s="46"/>
      <c r="P42" s="46"/>
      <c r="Q42" s="21"/>
      <c r="R42" s="21"/>
      <c r="S42" s="21"/>
      <c r="T42" s="21"/>
      <c r="U42" s="21"/>
      <c r="V42" s="21"/>
      <c r="W42" s="21"/>
      <c r="X42" s="21"/>
      <c r="Y42" s="54"/>
      <c r="Z42" s="13"/>
    </row>
    <row r="43" spans="1:26" ht="59.25" customHeight="1" hidden="1">
      <c r="A43" s="27" t="s">
        <v>42</v>
      </c>
      <c r="B43" s="13"/>
      <c r="C43" s="31" t="s">
        <v>102</v>
      </c>
      <c r="D43" s="15" t="s">
        <v>69</v>
      </c>
      <c r="E43" s="30" t="s">
        <v>76</v>
      </c>
      <c r="F43" s="41">
        <v>2</v>
      </c>
      <c r="G43" s="15" t="s">
        <v>106</v>
      </c>
      <c r="H43" s="13"/>
      <c r="I43" s="34" t="s">
        <v>76</v>
      </c>
      <c r="J43" s="41">
        <v>112</v>
      </c>
      <c r="K43" s="30">
        <f>J43</f>
        <v>112</v>
      </c>
      <c r="L43" s="37" t="s">
        <v>118</v>
      </c>
      <c r="M43" s="21"/>
      <c r="N43" s="21"/>
      <c r="O43" s="46"/>
      <c r="P43" s="46"/>
      <c r="Q43" s="21"/>
      <c r="R43" s="21"/>
      <c r="S43" s="21"/>
      <c r="T43" s="21"/>
      <c r="U43" s="21"/>
      <c r="V43" s="21"/>
      <c r="W43" s="21"/>
      <c r="X43" s="21"/>
      <c r="Y43" s="54"/>
      <c r="Z43" s="13"/>
    </row>
    <row r="44" spans="1:26" s="17" customFormat="1" ht="30.75" customHeight="1">
      <c r="A44" s="18"/>
      <c r="B44" s="18"/>
      <c r="C44" s="22" t="s">
        <v>120</v>
      </c>
      <c r="D44" s="18"/>
      <c r="E44" s="53">
        <f>SUM(E15:E20)</f>
        <v>31771</v>
      </c>
      <c r="F44" s="53">
        <f>SUM(F15:F20)</f>
        <v>26519</v>
      </c>
      <c r="G44" s="18"/>
      <c r="H44" s="18"/>
      <c r="I44" s="24">
        <f>I15+I16+I17+I18+I19+I20</f>
        <v>34116264.97</v>
      </c>
      <c r="J44" s="24">
        <f>J15+J16+J17+J18+J19+J20</f>
        <v>26078673</v>
      </c>
      <c r="K44" s="25">
        <f t="shared" si="1"/>
        <v>-8037591.969999999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55"/>
      <c r="Z44" s="18"/>
    </row>
    <row r="45" ht="44.25" customHeight="1"/>
    <row r="46" spans="3:12" s="20" customFormat="1" ht="34.5" customHeight="1">
      <c r="C46" s="20" t="s">
        <v>146</v>
      </c>
      <c r="L46" s="20" t="s">
        <v>147</v>
      </c>
    </row>
    <row r="47" s="35" customFormat="1" ht="37.5" customHeight="1"/>
    <row r="48" spans="3:12" s="20" customFormat="1" ht="25.5" customHeight="1">
      <c r="C48" s="20" t="s">
        <v>73</v>
      </c>
      <c r="L48" s="20" t="s">
        <v>119</v>
      </c>
    </row>
    <row r="49" ht="26.25" customHeight="1"/>
    <row r="50" ht="26.25" customHeight="1"/>
    <row r="51" ht="26.25" customHeight="1"/>
    <row r="52" spans="1:2" ht="21.75" customHeight="1">
      <c r="A52" s="16" t="s">
        <v>139</v>
      </c>
      <c r="B52" s="16" t="s">
        <v>155</v>
      </c>
    </row>
    <row r="53" ht="29.25" customHeight="1"/>
    <row r="54" ht="30.75" customHeight="1"/>
  </sheetData>
  <sheetProtection/>
  <mergeCells count="46">
    <mergeCell ref="V2:Z2"/>
    <mergeCell ref="V3:Z3"/>
    <mergeCell ref="V4:Z4"/>
    <mergeCell ref="Z15:Z20"/>
    <mergeCell ref="I9:L10"/>
    <mergeCell ref="O10:O12"/>
    <mergeCell ref="P10:P12"/>
    <mergeCell ref="Q10:R10"/>
    <mergeCell ref="U10:V10"/>
    <mergeCell ref="A6:Y6"/>
    <mergeCell ref="Y18:Y19"/>
    <mergeCell ref="Y15:Y17"/>
    <mergeCell ref="L18:L19"/>
    <mergeCell ref="L15:L17"/>
    <mergeCell ref="H14:H20"/>
    <mergeCell ref="T11:T12"/>
    <mergeCell ref="H9:H12"/>
    <mergeCell ref="M9:P9"/>
    <mergeCell ref="Q9:X9"/>
    <mergeCell ref="Y9:Y12"/>
    <mergeCell ref="B11:B12"/>
    <mergeCell ref="U11:V11"/>
    <mergeCell ref="W11:X11"/>
    <mergeCell ref="C11:C12"/>
    <mergeCell ref="M10:N10"/>
    <mergeCell ref="S10:T10"/>
    <mergeCell ref="A7:Z7"/>
    <mergeCell ref="D11:D12"/>
    <mergeCell ref="E11:F11"/>
    <mergeCell ref="G11:G12"/>
    <mergeCell ref="I11:I12"/>
    <mergeCell ref="J11:J12"/>
    <mergeCell ref="Z9:Z12"/>
    <mergeCell ref="S11:S12"/>
    <mergeCell ref="A9:A12"/>
    <mergeCell ref="B9:G10"/>
    <mergeCell ref="A40:A42"/>
    <mergeCell ref="M11:M12"/>
    <mergeCell ref="N11:N12"/>
    <mergeCell ref="Q11:Q12"/>
    <mergeCell ref="R11:R12"/>
    <mergeCell ref="W10:X10"/>
    <mergeCell ref="L11:L12"/>
    <mergeCell ref="G14:G20"/>
    <mergeCell ref="B14:B20"/>
    <mergeCell ref="K11:K12"/>
  </mergeCells>
  <printOptions horizontalCentered="1"/>
  <pageMargins left="0.2362204724409449" right="0.15748031496062992" top="0.2362204724409449" bottom="0.35433070866141736" header="0.2362204724409449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I29"/>
  <sheetViews>
    <sheetView zoomScalePageLayoutView="0" workbookViewId="0" topLeftCell="A1">
      <selection activeCell="E1" sqref="E1:I29"/>
    </sheetView>
  </sheetViews>
  <sheetFormatPr defaultColWidth="9.140625" defaultRowHeight="15"/>
  <sheetData>
    <row r="1" spans="5:9" ht="15.75">
      <c r="E1" s="1"/>
      <c r="F1" s="1"/>
      <c r="G1" s="1"/>
      <c r="H1" s="1"/>
      <c r="I1" s="7" t="s">
        <v>6</v>
      </c>
    </row>
    <row r="2" spans="5:9" ht="15.75">
      <c r="E2" s="3"/>
      <c r="F2" s="99" t="s">
        <v>1</v>
      </c>
      <c r="G2" s="8" t="s">
        <v>2</v>
      </c>
      <c r="H2" s="8">
        <v>100</v>
      </c>
      <c r="I2" s="9">
        <v>23047589.29</v>
      </c>
    </row>
    <row r="3" spans="5:9" ht="15.75">
      <c r="E3" s="3"/>
      <c r="F3" s="100"/>
      <c r="G3" s="8" t="s">
        <v>3</v>
      </c>
      <c r="H3" s="8">
        <v>50</v>
      </c>
      <c r="I3" s="9">
        <v>11792389.28</v>
      </c>
    </row>
    <row r="4" spans="5:9" ht="15.75">
      <c r="E4" s="3"/>
      <c r="F4" s="100"/>
      <c r="G4" s="8" t="s">
        <v>23</v>
      </c>
      <c r="H4" s="8">
        <v>50</v>
      </c>
      <c r="I4" s="9">
        <v>11771682.15</v>
      </c>
    </row>
    <row r="5" spans="5:9" ht="15.75">
      <c r="E5" s="3"/>
      <c r="F5" s="100"/>
      <c r="G5" s="8" t="s">
        <v>4</v>
      </c>
      <c r="H5" s="8">
        <v>100</v>
      </c>
      <c r="I5" s="9">
        <v>23071635.72</v>
      </c>
    </row>
    <row r="6" spans="5:9" ht="15.75">
      <c r="E6" s="3"/>
      <c r="F6" s="101"/>
      <c r="G6" s="8" t="s">
        <v>5</v>
      </c>
      <c r="H6" s="8">
        <v>100</v>
      </c>
      <c r="I6" s="9">
        <v>23534196.43</v>
      </c>
    </row>
    <row r="7" spans="5:9" ht="15.75">
      <c r="E7" s="3"/>
      <c r="F7" s="3"/>
      <c r="G7" s="12" t="s">
        <v>0</v>
      </c>
      <c r="H7" s="5">
        <f>SUM(H2:H6)</f>
        <v>400</v>
      </c>
      <c r="I7" s="6">
        <f>SUM(I2:I6)</f>
        <v>93217492.87</v>
      </c>
    </row>
    <row r="8" spans="5:9" ht="15.75">
      <c r="E8" s="3"/>
      <c r="F8" s="99" t="s">
        <v>7</v>
      </c>
      <c r="G8" s="2" t="s">
        <v>8</v>
      </c>
      <c r="H8" s="2">
        <v>25</v>
      </c>
      <c r="I8" s="4">
        <v>1674107.14</v>
      </c>
    </row>
    <row r="9" spans="5:9" ht="15.75">
      <c r="E9" s="3"/>
      <c r="F9" s="100"/>
      <c r="G9" s="8" t="s">
        <v>9</v>
      </c>
      <c r="H9" s="8">
        <v>25</v>
      </c>
      <c r="I9" s="9">
        <v>1674107.14</v>
      </c>
    </row>
    <row r="10" spans="5:9" ht="15.75">
      <c r="E10" s="3"/>
      <c r="F10" s="100"/>
      <c r="G10" s="8" t="s">
        <v>10</v>
      </c>
      <c r="H10" s="8">
        <v>25</v>
      </c>
      <c r="I10" s="9">
        <v>1674107.14</v>
      </c>
    </row>
    <row r="11" spans="5:9" ht="15.75">
      <c r="E11" s="3"/>
      <c r="F11" s="100"/>
      <c r="G11" s="8" t="s">
        <v>11</v>
      </c>
      <c r="H11" s="8">
        <v>25</v>
      </c>
      <c r="I11" s="9">
        <v>1674107.14</v>
      </c>
    </row>
    <row r="12" spans="5:9" ht="15.75">
      <c r="E12" s="3"/>
      <c r="F12" s="100"/>
      <c r="G12" s="8" t="s">
        <v>12</v>
      </c>
      <c r="H12" s="8">
        <v>25</v>
      </c>
      <c r="I12" s="9">
        <v>1674107.14</v>
      </c>
    </row>
    <row r="13" spans="5:9" ht="15.75">
      <c r="E13" s="3"/>
      <c r="F13" s="100"/>
      <c r="G13" s="8" t="s">
        <v>12</v>
      </c>
      <c r="H13" s="8">
        <v>25</v>
      </c>
      <c r="I13" s="9">
        <v>1674107.14</v>
      </c>
    </row>
    <row r="14" spans="5:9" ht="15.75">
      <c r="E14" s="3"/>
      <c r="F14" s="100"/>
      <c r="G14" s="8" t="s">
        <v>20</v>
      </c>
      <c r="H14" s="8">
        <v>200</v>
      </c>
      <c r="I14" s="9">
        <v>5581128</v>
      </c>
    </row>
    <row r="15" spans="5:9" ht="15.75">
      <c r="E15" s="3"/>
      <c r="F15" s="100"/>
      <c r="G15" s="8" t="s">
        <v>13</v>
      </c>
      <c r="H15" s="8">
        <v>25</v>
      </c>
      <c r="I15" s="9">
        <v>1674107.14</v>
      </c>
    </row>
    <row r="16" spans="5:9" ht="15.75">
      <c r="E16" s="3"/>
      <c r="F16" s="100"/>
      <c r="G16" s="8" t="s">
        <v>14</v>
      </c>
      <c r="H16" s="8">
        <v>25</v>
      </c>
      <c r="I16" s="9">
        <v>1674107.14</v>
      </c>
    </row>
    <row r="17" spans="5:9" ht="15.75">
      <c r="E17" s="3"/>
      <c r="F17" s="102"/>
      <c r="G17" s="8" t="s">
        <v>15</v>
      </c>
      <c r="H17" s="8">
        <v>25</v>
      </c>
      <c r="I17" s="9">
        <v>1674107.14</v>
      </c>
    </row>
    <row r="18" spans="5:9" ht="15.75">
      <c r="E18" s="3"/>
      <c r="F18" s="3"/>
      <c r="G18" s="8" t="s">
        <v>16</v>
      </c>
      <c r="H18" s="8">
        <v>25</v>
      </c>
      <c r="I18" s="9">
        <v>1674107.14</v>
      </c>
    </row>
    <row r="19" spans="5:9" ht="126">
      <c r="E19" s="3"/>
      <c r="F19" s="11" t="s">
        <v>25</v>
      </c>
      <c r="G19" s="8" t="s">
        <v>16</v>
      </c>
      <c r="H19" s="8">
        <v>1</v>
      </c>
      <c r="I19" s="9">
        <v>672522.32</v>
      </c>
    </row>
    <row r="20" spans="5:9" ht="15.75">
      <c r="E20" s="3"/>
      <c r="F20" s="3"/>
      <c r="G20" s="12" t="s">
        <v>0</v>
      </c>
      <c r="H20" s="2">
        <f>SUM(H8:H19)</f>
        <v>451</v>
      </c>
      <c r="I20" s="6">
        <f>SUM(I8:I19)</f>
        <v>22994721.720000003</v>
      </c>
    </row>
    <row r="21" spans="5:9" ht="15.75">
      <c r="E21" s="3"/>
      <c r="F21" s="3"/>
      <c r="G21" s="103" t="s">
        <v>17</v>
      </c>
      <c r="H21" s="104"/>
      <c r="I21" s="6">
        <f>I7+I20</f>
        <v>116212214.59</v>
      </c>
    </row>
    <row r="22" spans="5:9" ht="15.75">
      <c r="E22" s="3"/>
      <c r="F22" s="3"/>
      <c r="G22" s="8" t="s">
        <v>18</v>
      </c>
      <c r="H22" s="8">
        <v>25</v>
      </c>
      <c r="I22" s="9">
        <v>1674107.14</v>
      </c>
    </row>
    <row r="23" spans="5:9" ht="15.75">
      <c r="E23" s="3"/>
      <c r="F23" s="3"/>
      <c r="G23" s="8" t="s">
        <v>19</v>
      </c>
      <c r="H23" s="8">
        <v>25</v>
      </c>
      <c r="I23" s="9">
        <v>1674107.14</v>
      </c>
    </row>
    <row r="24" spans="5:9" ht="15.75">
      <c r="E24" s="3"/>
      <c r="F24" s="3"/>
      <c r="G24" s="8" t="s">
        <v>21</v>
      </c>
      <c r="H24" s="8">
        <v>25</v>
      </c>
      <c r="I24" s="9">
        <v>1674107.14</v>
      </c>
    </row>
    <row r="25" spans="5:9" ht="15.75">
      <c r="E25" s="3"/>
      <c r="F25" s="3"/>
      <c r="G25" s="10" t="s">
        <v>21</v>
      </c>
      <c r="H25" s="8">
        <v>25</v>
      </c>
      <c r="I25" s="9">
        <v>1674107.14</v>
      </c>
    </row>
    <row r="26" spans="5:9" ht="15.75">
      <c r="E26" s="3"/>
      <c r="F26" s="3"/>
      <c r="G26" s="8" t="s">
        <v>22</v>
      </c>
      <c r="H26" s="8">
        <v>25</v>
      </c>
      <c r="I26" s="9">
        <v>1674107.14</v>
      </c>
    </row>
    <row r="27" spans="5:9" ht="15.75">
      <c r="E27" s="3"/>
      <c r="F27" s="3"/>
      <c r="G27" s="8" t="s">
        <v>22</v>
      </c>
      <c r="H27" s="8">
        <v>25</v>
      </c>
      <c r="I27" s="9">
        <v>1674107.14</v>
      </c>
    </row>
    <row r="28" spans="5:9" ht="15.75">
      <c r="E28" s="3"/>
      <c r="F28" s="3"/>
      <c r="G28" s="12" t="s">
        <v>0</v>
      </c>
      <c r="H28" s="5">
        <f>SUM(H22:H27)</f>
        <v>150</v>
      </c>
      <c r="I28" s="6">
        <f>SUM(I22:I27)</f>
        <v>10044642.84</v>
      </c>
    </row>
    <row r="29" spans="5:9" ht="15.75">
      <c r="E29" s="3"/>
      <c r="F29" s="3"/>
      <c r="G29" s="103" t="s">
        <v>24</v>
      </c>
      <c r="H29" s="105"/>
      <c r="I29" s="6">
        <f>I21+I28</f>
        <v>126256857.43</v>
      </c>
    </row>
  </sheetData>
  <sheetProtection/>
  <mergeCells count="4">
    <mergeCell ref="F2:F6"/>
    <mergeCell ref="F8:F17"/>
    <mergeCell ref="G21:H21"/>
    <mergeCell ref="G29:H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Astana-Teplotranzit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PEO-Aliya</dc:creator>
  <cp:keywords/>
  <dc:description/>
  <cp:lastModifiedBy>Александр</cp:lastModifiedBy>
  <cp:lastPrinted>2017-04-19T08:39:59Z</cp:lastPrinted>
  <dcterms:created xsi:type="dcterms:W3CDTF">2012-12-14T02:51:02Z</dcterms:created>
  <dcterms:modified xsi:type="dcterms:W3CDTF">2017-06-20T09:57:33Z</dcterms:modified>
  <cp:category/>
  <cp:version/>
  <cp:contentType/>
  <cp:contentStatus/>
</cp:coreProperties>
</file>